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10.27.8.16\固有\01 総務課\04 庁舎整備係\01 庁舎及び構内の保守管理\06 新庁舎建設\S.　新庁舎関係\運用ルール\庁舎使用許可関係（飲食物販売とう）\カレンダー\"/>
    </mc:Choice>
  </mc:AlternateContent>
  <xr:revisionPtr revIDLastSave="0" documentId="13_ncr:1_{B6F4B061-EB78-4EAD-A0DE-ECA4A982853F}" xr6:coauthVersionLast="47" xr6:coauthVersionMax="47" xr10:uidLastSave="{00000000-0000-0000-0000-000000000000}"/>
  <bookViews>
    <workbookView xWindow="-28920" yWindow="45" windowWidth="29040" windowHeight="15720" xr2:uid="{00000000-000D-0000-FFFF-FFFF00000000}"/>
  </bookViews>
  <sheets>
    <sheet name="営業日カレンダー" sheetId="1" r:id="rId1"/>
  </sheets>
  <definedNames>
    <definedName name="_xlnm.Print_Area" localSheetId="0">営業日カレンダー!$A$1:$G$15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4" i="1" l="1"/>
  <c r="F14" i="1"/>
  <c r="E14" i="1"/>
  <c r="D14" i="1"/>
  <c r="C14" i="1"/>
  <c r="B14" i="1"/>
  <c r="A14" i="1"/>
  <c r="G12" i="1"/>
  <c r="F12" i="1"/>
  <c r="E12" i="1"/>
  <c r="D12" i="1"/>
  <c r="C12" i="1"/>
  <c r="B12" i="1"/>
  <c r="A12" i="1"/>
  <c r="G10" i="1"/>
  <c r="F10" i="1"/>
  <c r="E10" i="1"/>
  <c r="D10" i="1"/>
  <c r="C10" i="1"/>
  <c r="B10" i="1"/>
  <c r="A10" i="1"/>
  <c r="G8" i="1"/>
  <c r="F8" i="1"/>
  <c r="E8" i="1"/>
  <c r="D8" i="1"/>
  <c r="C8" i="1"/>
  <c r="B8" i="1"/>
  <c r="A8" i="1"/>
  <c r="G6" i="1"/>
  <c r="F6" i="1"/>
  <c r="E6" i="1"/>
  <c r="D6" i="1"/>
  <c r="C6" i="1"/>
  <c r="B6" i="1"/>
  <c r="A6" i="1"/>
  <c r="G4" i="1"/>
  <c r="F4" i="1"/>
  <c r="E4" i="1"/>
  <c r="D4" i="1"/>
  <c r="C4" i="1"/>
  <c r="B4" i="1"/>
  <c r="A4" i="1"/>
</calcChain>
</file>

<file path=xl/sharedStrings.xml><?xml version="1.0" encoding="utf-8"?>
<sst xmlns="http://schemas.openxmlformats.org/spreadsheetml/2006/main" count="14" uniqueCount="14">
  <si>
    <t>対象年</t>
  </si>
  <si>
    <t>対象月</t>
  </si>
  <si>
    <t>日</t>
  </si>
  <si>
    <t>月</t>
  </si>
  <si>
    <t>火</t>
  </si>
  <si>
    <t>水</t>
  </si>
  <si>
    <t>木</t>
  </si>
  <si>
    <t>金</t>
  </si>
  <si>
    <t>土</t>
  </si>
  <si>
    <t>使用方法</t>
  </si>
  <si>
    <t>B1に年、E1に月を入力すると</t>
  </si>
  <si>
    <t>日付と曜日が自動変更されます。</t>
  </si>
  <si>
    <t>月</t>
    <rPh sb="0" eb="1">
      <t>ガツ</t>
    </rPh>
    <phoneticPr fontId="2"/>
  </si>
  <si>
    <t>年</t>
    <rPh sb="0" eb="1">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</si>
</sst>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scheme val="minor"/>
    </font>
    <font>
      <b/>
      <sz val="11"/>
      <name val="ＭＳ Ｐゴシック"/>
      <family val="3"/>
      <charset val="128"/>
    </font>
    <font>
      <sz val="6"/>
      <name val="ＭＳ Ｐゴシック"/>
      <family val="3"/>
      <charset val="128"/>
      <scheme val="minor"/>
    </font>
    <font>
      <b/>
      <sz val="14"/>
      <color theme="1"/>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6">
    <xf numFmtId="0" fontId="0" fillId="0" borderId="0" xfId="0"/>
    <xf numFmtId="0" fontId="1" fillId="0" borderId="0" xfId="0" applyFont="1" applyAlignment="1">
      <alignment horizontal="center"/>
    </xf>
    <xf numFmtId="0" fontId="0" fillId="0" borderId="1" xfId="0" applyBorder="1" applyAlignment="1">
      <alignment horizontal="right" vertical="top"/>
    </xf>
    <xf numFmtId="0" fontId="0" fillId="0" borderId="1" xfId="0" applyBorder="1" applyAlignment="1">
      <alignment horizontal="center" vertical="center"/>
    </xf>
    <xf numFmtId="0" fontId="3" fillId="2" borderId="2" xfId="0" applyFont="1" applyFill="1" applyBorder="1" applyAlignment="1">
      <alignment horizontal="center"/>
    </xf>
    <xf numFmtId="0" fontId="0" fillId="0" borderId="0" xfId="0" applyAlignment="1">
      <alignment horizontal="center"/>
    </xf>
  </cellXfs>
  <cellStyles count="1">
    <cellStyle name="標準" xfId="0" builtinId="0"/>
  </cellStyles>
  <dxfs count="42">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
      <fill>
        <patternFill patternType="solid">
          <f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view="pageBreakPreview" zoomScaleNormal="100" zoomScaleSheetLayoutView="100" workbookViewId="0">
      <pane ySplit="3" topLeftCell="A4" activePane="bottomLeft" state="frozen"/>
      <selection pane="bottomLeft" activeCell="K10" sqref="K10"/>
    </sheetView>
  </sheetViews>
  <sheetFormatPr defaultRowHeight="13.5" x14ac:dyDescent="0.15"/>
  <cols>
    <col min="1" max="7" width="14" customWidth="1"/>
  </cols>
  <sheetData>
    <row r="1" spans="1:9" ht="20.25" customHeight="1" thickBot="1" x14ac:dyDescent="0.25">
      <c r="A1" s="5" t="s">
        <v>0</v>
      </c>
      <c r="B1" s="4">
        <v>2026</v>
      </c>
      <c r="C1" t="s">
        <v>13</v>
      </c>
      <c r="D1" s="5" t="s">
        <v>1</v>
      </c>
      <c r="E1" s="4">
        <v>8</v>
      </c>
      <c r="F1" t="s">
        <v>12</v>
      </c>
    </row>
    <row r="3" spans="1:9" x14ac:dyDescent="0.15">
      <c r="A3" s="1" t="s">
        <v>2</v>
      </c>
      <c r="B3" s="1" t="s">
        <v>3</v>
      </c>
      <c r="C3" s="1" t="s">
        <v>4</v>
      </c>
      <c r="D3" s="1" t="s">
        <v>5</v>
      </c>
      <c r="E3" s="1" t="s">
        <v>6</v>
      </c>
      <c r="F3" s="1" t="s">
        <v>7</v>
      </c>
      <c r="G3" s="1" t="s">
        <v>8</v>
      </c>
      <c r="I3" t="s">
        <v>9</v>
      </c>
    </row>
    <row r="4" spans="1:9" ht="35.1" customHeight="1" x14ac:dyDescent="0.15">
      <c r="A4" s="2" t="str">
        <f>IF(MONTH(DATE($B$1,$E$1,1)-WEEKDAY(DATE($B$1,$E$1,1),1)+0+1)=$E$1,DAY(DATE($B$1,$E$1,1)-WEEKDAY(DATE($B$1,$E$1,1),1)+0+1),"")</f>
        <v/>
      </c>
      <c r="B4" s="2" t="str">
        <f>IF(MONTH(DATE($B$1,$E$1,1)-WEEKDAY(DATE($B$1,$E$1,1),1)+1+1)=$E$1,DAY(DATE($B$1,$E$1,1)-WEEKDAY(DATE($B$1,$E$1,1),1)+1+1),"")</f>
        <v/>
      </c>
      <c r="C4" s="2" t="str">
        <f>IF(MONTH(DATE($B$1,$E$1,1)-WEEKDAY(DATE($B$1,$E$1,1),1)+2+1)=$E$1,DAY(DATE($B$1,$E$1,1)-WEEKDAY(DATE($B$1,$E$1,1),1)+2+1),"")</f>
        <v/>
      </c>
      <c r="D4" s="2" t="str">
        <f>IF(MONTH(DATE($B$1,$E$1,1)-WEEKDAY(DATE($B$1,$E$1,1),1)+3+1)=$E$1,DAY(DATE($B$1,$E$1,1)-WEEKDAY(DATE($B$1,$E$1,1),1)+3+1),"")</f>
        <v/>
      </c>
      <c r="E4" s="2" t="str">
        <f>IF(MONTH(DATE($B$1,$E$1,1)-WEEKDAY(DATE($B$1,$E$1,1),1)+4+1)=$E$1,DAY(DATE($B$1,$E$1,1)-WEEKDAY(DATE($B$1,$E$1,1),1)+4+1),"")</f>
        <v/>
      </c>
      <c r="F4" s="2" t="str">
        <f>IF(MONTH(DATE($B$1,$E$1,1)-WEEKDAY(DATE($B$1,$E$1,1),1)+5+1)=$E$1,DAY(DATE($B$1,$E$1,1)-WEEKDAY(DATE($B$1,$E$1,1),1)+5+1),"")</f>
        <v/>
      </c>
      <c r="G4" s="2">
        <f>IF(MONTH(DATE($B$1,$E$1,1)-WEEKDAY(DATE($B$1,$E$1,1),1)+6+1)=$E$1,DAY(DATE($B$1,$E$1,1)-WEEKDAY(DATE($B$1,$E$1,1),1)+6+1),"")</f>
        <v>1</v>
      </c>
      <c r="I4" t="s">
        <v>10</v>
      </c>
    </row>
    <row r="5" spans="1:9" ht="35.1" customHeight="1" x14ac:dyDescent="0.15">
      <c r="A5" s="3"/>
      <c r="B5" s="3"/>
      <c r="C5" s="3"/>
      <c r="D5" s="3"/>
      <c r="E5" s="3"/>
      <c r="F5" s="3"/>
      <c r="G5" s="3"/>
      <c r="I5" t="s">
        <v>11</v>
      </c>
    </row>
    <row r="6" spans="1:9" ht="35.1" customHeight="1" x14ac:dyDescent="0.15">
      <c r="A6" s="2">
        <f>IF(MONTH(DATE($B$1,$E$1,1)-WEEKDAY(DATE($B$1,$E$1,1),1)+7+1)=$E$1,DAY(DATE($B$1,$E$1,1)-WEEKDAY(DATE($B$1,$E$1,1),1)+7+1),"")</f>
        <v>2</v>
      </c>
      <c r="B6" s="2">
        <f>IF(MONTH(DATE($B$1,$E$1,1)-WEEKDAY(DATE($B$1,$E$1,1),1)+8+1)=$E$1,DAY(DATE($B$1,$E$1,1)-WEEKDAY(DATE($B$1,$E$1,1),1)+8+1),"")</f>
        <v>3</v>
      </c>
      <c r="C6" s="2">
        <f>IF(MONTH(DATE($B$1,$E$1,1)-WEEKDAY(DATE($B$1,$E$1,1),1)+9+1)=$E$1,DAY(DATE($B$1,$E$1,1)-WEEKDAY(DATE($B$1,$E$1,1),1)+9+1),"")</f>
        <v>4</v>
      </c>
      <c r="D6" s="2">
        <f>IF(MONTH(DATE($B$1,$E$1,1)-WEEKDAY(DATE($B$1,$E$1,1),1)+10+1)=$E$1,DAY(DATE($B$1,$E$1,1)-WEEKDAY(DATE($B$1,$E$1,1),1)+10+1),"")</f>
        <v>5</v>
      </c>
      <c r="E6" s="2">
        <f>IF(MONTH(DATE($B$1,$E$1,1)-WEEKDAY(DATE($B$1,$E$1,1),1)+11+1)=$E$1,DAY(DATE($B$1,$E$1,1)-WEEKDAY(DATE($B$1,$E$1,1),1)+11+1),"")</f>
        <v>6</v>
      </c>
      <c r="F6" s="2">
        <f>IF(MONTH(DATE($B$1,$E$1,1)-WEEKDAY(DATE($B$1,$E$1,1),1)+12+1)=$E$1,DAY(DATE($B$1,$E$1,1)-WEEKDAY(DATE($B$1,$E$1,1),1)+12+1),"")</f>
        <v>7</v>
      </c>
      <c r="G6" s="2">
        <f>IF(MONTH(DATE($B$1,$E$1,1)-WEEKDAY(DATE($B$1,$E$1,1),1)+13+1)=$E$1,DAY(DATE($B$1,$E$1,1)-WEEKDAY(DATE($B$1,$E$1,1),1)+13+1),"")</f>
        <v>8</v>
      </c>
    </row>
    <row r="7" spans="1:9" ht="35.1" customHeight="1" x14ac:dyDescent="0.15">
      <c r="A7" s="3"/>
      <c r="B7" s="3"/>
      <c r="C7" s="3"/>
      <c r="D7" s="3"/>
      <c r="E7" s="3"/>
      <c r="F7" s="3"/>
      <c r="G7" s="3"/>
    </row>
    <row r="8" spans="1:9" ht="35.1" customHeight="1" x14ac:dyDescent="0.15">
      <c r="A8" s="2">
        <f>IF(MONTH(DATE($B$1,$E$1,1)-WEEKDAY(DATE($B$1,$E$1,1),1)+14+1)=$E$1,DAY(DATE($B$1,$E$1,1)-WEEKDAY(DATE($B$1,$E$1,1),1)+14+1),"")</f>
        <v>9</v>
      </c>
      <c r="B8" s="2">
        <f>IF(MONTH(DATE($B$1,$E$1,1)-WEEKDAY(DATE($B$1,$E$1,1),1)+15+1)=$E$1,DAY(DATE($B$1,$E$1,1)-WEEKDAY(DATE($B$1,$E$1,1),1)+15+1),"")</f>
        <v>10</v>
      </c>
      <c r="C8" s="2">
        <f>IF(MONTH(DATE($B$1,$E$1,1)-WEEKDAY(DATE($B$1,$E$1,1),1)+16+1)=$E$1,DAY(DATE($B$1,$E$1,1)-WEEKDAY(DATE($B$1,$E$1,1),1)+16+1),"")</f>
        <v>11</v>
      </c>
      <c r="D8" s="2">
        <f>IF(MONTH(DATE($B$1,$E$1,1)-WEEKDAY(DATE($B$1,$E$1,1),1)+17+1)=$E$1,DAY(DATE($B$1,$E$1,1)-WEEKDAY(DATE($B$1,$E$1,1),1)+17+1),"")</f>
        <v>12</v>
      </c>
      <c r="E8" s="2">
        <f>IF(MONTH(DATE($B$1,$E$1,1)-WEEKDAY(DATE($B$1,$E$1,1),1)+18+1)=$E$1,DAY(DATE($B$1,$E$1,1)-WEEKDAY(DATE($B$1,$E$1,1),1)+18+1),"")</f>
        <v>13</v>
      </c>
      <c r="F8" s="2">
        <f>IF(MONTH(DATE($B$1,$E$1,1)-WEEKDAY(DATE($B$1,$E$1,1),1)+19+1)=$E$1,DAY(DATE($B$1,$E$1,1)-WEEKDAY(DATE($B$1,$E$1,1),1)+19+1),"")</f>
        <v>14</v>
      </c>
      <c r="G8" s="2">
        <f>IF(MONTH(DATE($B$1,$E$1,1)-WEEKDAY(DATE($B$1,$E$1,1),1)+20+1)=$E$1,DAY(DATE($B$1,$E$1,1)-WEEKDAY(DATE($B$1,$E$1,1),1)+20+1),"")</f>
        <v>15</v>
      </c>
    </row>
    <row r="9" spans="1:9" ht="35.1" customHeight="1" x14ac:dyDescent="0.15">
      <c r="A9" s="3"/>
      <c r="B9" s="3"/>
      <c r="C9" s="3"/>
      <c r="D9" s="3"/>
      <c r="E9" s="3"/>
      <c r="F9" s="3"/>
      <c r="G9" s="3"/>
    </row>
    <row r="10" spans="1:9" ht="35.1" customHeight="1" x14ac:dyDescent="0.15">
      <c r="A10" s="2">
        <f>IF(MONTH(DATE($B$1,$E$1,1)-WEEKDAY(DATE($B$1,$E$1,1),1)+21+1)=$E$1,DAY(DATE($B$1,$E$1,1)-WEEKDAY(DATE($B$1,$E$1,1),1)+21+1),"")</f>
        <v>16</v>
      </c>
      <c r="B10" s="2">
        <f>IF(MONTH(DATE($B$1,$E$1,1)-WEEKDAY(DATE($B$1,$E$1,1),1)+22+1)=$E$1,DAY(DATE($B$1,$E$1,1)-WEEKDAY(DATE($B$1,$E$1,1),1)+22+1),"")</f>
        <v>17</v>
      </c>
      <c r="C10" s="2">
        <f>IF(MONTH(DATE($B$1,$E$1,1)-WEEKDAY(DATE($B$1,$E$1,1),1)+23+1)=$E$1,DAY(DATE($B$1,$E$1,1)-WEEKDAY(DATE($B$1,$E$1,1),1)+23+1),"")</f>
        <v>18</v>
      </c>
      <c r="D10" s="2">
        <f>IF(MONTH(DATE($B$1,$E$1,1)-WEEKDAY(DATE($B$1,$E$1,1),1)+24+1)=$E$1,DAY(DATE($B$1,$E$1,1)-WEEKDAY(DATE($B$1,$E$1,1),1)+24+1),"")</f>
        <v>19</v>
      </c>
      <c r="E10" s="2">
        <f>IF(MONTH(DATE($B$1,$E$1,1)-WEEKDAY(DATE($B$1,$E$1,1),1)+25+1)=$E$1,DAY(DATE($B$1,$E$1,1)-WEEKDAY(DATE($B$1,$E$1,1),1)+25+1),"")</f>
        <v>20</v>
      </c>
      <c r="F10" s="2">
        <f>IF(MONTH(DATE($B$1,$E$1,1)-WEEKDAY(DATE($B$1,$E$1,1),1)+26+1)=$E$1,DAY(DATE($B$1,$E$1,1)-WEEKDAY(DATE($B$1,$E$1,1),1)+26+1),"")</f>
        <v>21</v>
      </c>
      <c r="G10" s="2">
        <f>IF(MONTH(DATE($B$1,$E$1,1)-WEEKDAY(DATE($B$1,$E$1,1),1)+27+1)=$E$1,DAY(DATE($B$1,$E$1,1)-WEEKDAY(DATE($B$1,$E$1,1),1)+27+1),"")</f>
        <v>22</v>
      </c>
    </row>
    <row r="11" spans="1:9" ht="35.1" customHeight="1" x14ac:dyDescent="0.15">
      <c r="A11" s="3"/>
      <c r="B11" s="3"/>
      <c r="C11" s="3"/>
      <c r="D11" s="3"/>
      <c r="E11" s="3"/>
      <c r="F11" s="3"/>
      <c r="G11" s="3"/>
    </row>
    <row r="12" spans="1:9" ht="35.1" customHeight="1" x14ac:dyDescent="0.15">
      <c r="A12" s="2">
        <f>IF(MONTH(DATE($B$1,$E$1,1)-WEEKDAY(DATE($B$1,$E$1,1),1)+28+1)=$E$1,DAY(DATE($B$1,$E$1,1)-WEEKDAY(DATE($B$1,$E$1,1),1)+28+1),"")</f>
        <v>23</v>
      </c>
      <c r="B12" s="2">
        <f>IF(MONTH(DATE($B$1,$E$1,1)-WEEKDAY(DATE($B$1,$E$1,1),1)+29+1)=$E$1,DAY(DATE($B$1,$E$1,1)-WEEKDAY(DATE($B$1,$E$1,1),1)+29+1),"")</f>
        <v>24</v>
      </c>
      <c r="C12" s="2">
        <f>IF(MONTH(DATE($B$1,$E$1,1)-WEEKDAY(DATE($B$1,$E$1,1),1)+30+1)=$E$1,DAY(DATE($B$1,$E$1,1)-WEEKDAY(DATE($B$1,$E$1,1),1)+30+1),"")</f>
        <v>25</v>
      </c>
      <c r="D12" s="2">
        <f>IF(MONTH(DATE($B$1,$E$1,1)-WEEKDAY(DATE($B$1,$E$1,1),1)+31+1)=$E$1,DAY(DATE($B$1,$E$1,1)-WEEKDAY(DATE($B$1,$E$1,1),1)+31+1),"")</f>
        <v>26</v>
      </c>
      <c r="E12" s="2">
        <f>IF(MONTH(DATE($B$1,$E$1,1)-WEEKDAY(DATE($B$1,$E$1,1),1)+32+1)=$E$1,DAY(DATE($B$1,$E$1,1)-WEEKDAY(DATE($B$1,$E$1,1),1)+32+1),"")</f>
        <v>27</v>
      </c>
      <c r="F12" s="2">
        <f>IF(MONTH(DATE($B$1,$E$1,1)-WEEKDAY(DATE($B$1,$E$1,1),1)+33+1)=$E$1,DAY(DATE($B$1,$E$1,1)-WEEKDAY(DATE($B$1,$E$1,1),1)+33+1),"")</f>
        <v>28</v>
      </c>
      <c r="G12" s="2">
        <f>IF(MONTH(DATE($B$1,$E$1,1)-WEEKDAY(DATE($B$1,$E$1,1),1)+34+1)=$E$1,DAY(DATE($B$1,$E$1,1)-WEEKDAY(DATE($B$1,$E$1,1),1)+34+1),"")</f>
        <v>29</v>
      </c>
    </row>
    <row r="13" spans="1:9" ht="35.1" customHeight="1" x14ac:dyDescent="0.15">
      <c r="A13" s="3"/>
      <c r="B13" s="3"/>
      <c r="C13" s="3"/>
      <c r="D13" s="3"/>
      <c r="E13" s="3"/>
      <c r="F13" s="3"/>
      <c r="G13" s="3"/>
    </row>
    <row r="14" spans="1:9" ht="35.1" customHeight="1" x14ac:dyDescent="0.15">
      <c r="A14" s="2">
        <f>IF(MONTH(DATE($B$1,$E$1,1)-WEEKDAY(DATE($B$1,$E$1,1),1)+35+1)=$E$1,DAY(DATE($B$1,$E$1,1)-WEEKDAY(DATE($B$1,$E$1,1),1)+35+1),"")</f>
        <v>30</v>
      </c>
      <c r="B14" s="2">
        <f>IF(MONTH(DATE($B$1,$E$1,1)-WEEKDAY(DATE($B$1,$E$1,1),1)+36+1)=$E$1,DAY(DATE($B$1,$E$1,1)-WEEKDAY(DATE($B$1,$E$1,1),1)+36+1),"")</f>
        <v>31</v>
      </c>
      <c r="C14" s="2" t="str">
        <f>IF(MONTH(DATE($B$1,$E$1,1)-WEEKDAY(DATE($B$1,$E$1,1),1)+37+1)=$E$1,DAY(DATE($B$1,$E$1,1)-WEEKDAY(DATE($B$1,$E$1,1),1)+37+1),"")</f>
        <v/>
      </c>
      <c r="D14" s="2" t="str">
        <f>IF(MONTH(DATE($B$1,$E$1,1)-WEEKDAY(DATE($B$1,$E$1,1),1)+38+1)=$E$1,DAY(DATE($B$1,$E$1,1)-WEEKDAY(DATE($B$1,$E$1,1),1)+38+1),"")</f>
        <v/>
      </c>
      <c r="E14" s="2" t="str">
        <f>IF(MONTH(DATE($B$1,$E$1,1)-WEEKDAY(DATE($B$1,$E$1,1),1)+39+1)=$E$1,DAY(DATE($B$1,$E$1,1)-WEEKDAY(DATE($B$1,$E$1,1),1)+39+1),"")</f>
        <v/>
      </c>
      <c r="F14" s="2" t="str">
        <f>IF(MONTH(DATE($B$1,$E$1,1)-WEEKDAY(DATE($B$1,$E$1,1),1)+40+1)=$E$1,DAY(DATE($B$1,$E$1,1)-WEEKDAY(DATE($B$1,$E$1,1),1)+40+1),"")</f>
        <v/>
      </c>
      <c r="G14" s="2" t="str">
        <f>IF(MONTH(DATE($B$1,$E$1,1)-WEEKDAY(DATE($B$1,$E$1,1),1)+41+1)=$E$1,DAY(DATE($B$1,$E$1,1)-WEEKDAY(DATE($B$1,$E$1,1),1)+41+1),"")</f>
        <v/>
      </c>
    </row>
    <row r="15" spans="1:9" ht="35.1" customHeight="1" x14ac:dyDescent="0.15">
      <c r="A15" s="3"/>
      <c r="B15" s="3"/>
      <c r="C15" s="3"/>
      <c r="D15" s="3"/>
      <c r="E15" s="3"/>
      <c r="F15" s="3"/>
      <c r="G15" s="3"/>
    </row>
  </sheetData>
  <phoneticPr fontId="2"/>
  <conditionalFormatting sqref="A4:A5">
    <cfRule type="expression" dxfId="41" priority="1">
      <formula>A5="営業予定日"</formula>
    </cfRule>
  </conditionalFormatting>
  <conditionalFormatting sqref="B4:B5">
    <cfRule type="expression" dxfId="40" priority="2">
      <formula>B5="営業予定日"</formula>
    </cfRule>
  </conditionalFormatting>
  <conditionalFormatting sqref="C4:C5">
    <cfRule type="expression" dxfId="39" priority="3">
      <formula>C5="営業予定日"</formula>
    </cfRule>
  </conditionalFormatting>
  <conditionalFormatting sqref="D4:D5">
    <cfRule type="expression" dxfId="38" priority="4">
      <formula>D5="営業予定日"</formula>
    </cfRule>
  </conditionalFormatting>
  <conditionalFormatting sqref="E4:E5">
    <cfRule type="expression" dxfId="37" priority="5">
      <formula>E5="営業予定日"</formula>
    </cfRule>
  </conditionalFormatting>
  <conditionalFormatting sqref="F4:F5">
    <cfRule type="expression" dxfId="36" priority="6">
      <formula>F5="営業予定日"</formula>
    </cfRule>
  </conditionalFormatting>
  <conditionalFormatting sqref="G4:G5">
    <cfRule type="expression" dxfId="35" priority="7">
      <formula>G5="営業予定日"</formula>
    </cfRule>
  </conditionalFormatting>
  <conditionalFormatting sqref="A6:A7">
    <cfRule type="expression" dxfId="34" priority="8">
      <formula>A7="営業予定日"</formula>
    </cfRule>
  </conditionalFormatting>
  <conditionalFormatting sqref="B6:B7">
    <cfRule type="expression" dxfId="33" priority="9">
      <formula>B7="営業予定日"</formula>
    </cfRule>
  </conditionalFormatting>
  <conditionalFormatting sqref="C6:C7">
    <cfRule type="expression" dxfId="32" priority="10">
      <formula>C7="営業予定日"</formula>
    </cfRule>
  </conditionalFormatting>
  <conditionalFormatting sqref="D6:D7">
    <cfRule type="expression" dxfId="31" priority="11">
      <formula>D7="営業予定日"</formula>
    </cfRule>
  </conditionalFormatting>
  <conditionalFormatting sqref="E6:E7">
    <cfRule type="expression" dxfId="30" priority="12">
      <formula>E7="営業予定日"</formula>
    </cfRule>
  </conditionalFormatting>
  <conditionalFormatting sqref="F6:F7">
    <cfRule type="expression" dxfId="29" priority="13">
      <formula>F7="営業予定日"</formula>
    </cfRule>
  </conditionalFormatting>
  <conditionalFormatting sqref="G6:G7">
    <cfRule type="expression" dxfId="28" priority="14">
      <formula>G7="営業予定日"</formula>
    </cfRule>
  </conditionalFormatting>
  <conditionalFormatting sqref="A8:A9">
    <cfRule type="expression" dxfId="27" priority="15">
      <formula>A9="営業予定日"</formula>
    </cfRule>
  </conditionalFormatting>
  <conditionalFormatting sqref="B8:B9">
    <cfRule type="expression" dxfId="26" priority="16">
      <formula>B9="営業予定日"</formula>
    </cfRule>
  </conditionalFormatting>
  <conditionalFormatting sqref="C8:C9">
    <cfRule type="expression" dxfId="25" priority="17">
      <formula>C9="営業予定日"</formula>
    </cfRule>
  </conditionalFormatting>
  <conditionalFormatting sqref="D8:D9">
    <cfRule type="expression" dxfId="24" priority="18">
      <formula>D9="営業予定日"</formula>
    </cfRule>
  </conditionalFormatting>
  <conditionalFormatting sqref="E8:E9">
    <cfRule type="expression" dxfId="23" priority="19">
      <formula>E9="営業予定日"</formula>
    </cfRule>
  </conditionalFormatting>
  <conditionalFormatting sqref="F8:F9">
    <cfRule type="expression" dxfId="22" priority="20">
      <formula>F9="営業予定日"</formula>
    </cfRule>
  </conditionalFormatting>
  <conditionalFormatting sqref="G8:G9">
    <cfRule type="expression" dxfId="21" priority="21">
      <formula>G9="営業予定日"</formula>
    </cfRule>
  </conditionalFormatting>
  <conditionalFormatting sqref="A10:A11">
    <cfRule type="expression" dxfId="20" priority="22">
      <formula>A11="営業予定日"</formula>
    </cfRule>
  </conditionalFormatting>
  <conditionalFormatting sqref="B10:B11">
    <cfRule type="expression" dxfId="19" priority="23">
      <formula>B11="営業予定日"</formula>
    </cfRule>
  </conditionalFormatting>
  <conditionalFormatting sqref="C10:C11">
    <cfRule type="expression" dxfId="18" priority="24">
      <formula>C11="営業予定日"</formula>
    </cfRule>
  </conditionalFormatting>
  <conditionalFormatting sqref="D10:D11">
    <cfRule type="expression" dxfId="17" priority="25">
      <formula>D11="営業予定日"</formula>
    </cfRule>
  </conditionalFormatting>
  <conditionalFormatting sqref="E10:E11">
    <cfRule type="expression" dxfId="16" priority="26">
      <formula>E11="営業予定日"</formula>
    </cfRule>
  </conditionalFormatting>
  <conditionalFormatting sqref="F10:F11">
    <cfRule type="expression" dxfId="15" priority="27">
      <formula>F11="営業予定日"</formula>
    </cfRule>
  </conditionalFormatting>
  <conditionalFormatting sqref="G10:G11">
    <cfRule type="expression" dxfId="14" priority="28">
      <formula>G11="営業予定日"</formula>
    </cfRule>
  </conditionalFormatting>
  <conditionalFormatting sqref="A12:A13">
    <cfRule type="expression" dxfId="13" priority="29">
      <formula>A13="営業予定日"</formula>
    </cfRule>
  </conditionalFormatting>
  <conditionalFormatting sqref="B12:B13">
    <cfRule type="expression" dxfId="12" priority="30">
      <formula>B13="営業予定日"</formula>
    </cfRule>
  </conditionalFormatting>
  <conditionalFormatting sqref="C12:C13">
    <cfRule type="expression" dxfId="11" priority="31">
      <formula>C13="営業予定日"</formula>
    </cfRule>
  </conditionalFormatting>
  <conditionalFormatting sqref="D12:D13">
    <cfRule type="expression" dxfId="10" priority="32">
      <formula>D13="営業予定日"</formula>
    </cfRule>
  </conditionalFormatting>
  <conditionalFormatting sqref="E12:E13">
    <cfRule type="expression" dxfId="9" priority="33">
      <formula>E13="営業予定日"</formula>
    </cfRule>
  </conditionalFormatting>
  <conditionalFormatting sqref="F12:F13">
    <cfRule type="expression" dxfId="8" priority="34">
      <formula>F13="営業予定日"</formula>
    </cfRule>
  </conditionalFormatting>
  <conditionalFormatting sqref="G12:G13">
    <cfRule type="expression" dxfId="7" priority="35">
      <formula>G13="営業予定日"</formula>
    </cfRule>
  </conditionalFormatting>
  <conditionalFormatting sqref="A14:A15">
    <cfRule type="expression" dxfId="6" priority="36">
      <formula>A15="営業予定日"</formula>
    </cfRule>
  </conditionalFormatting>
  <conditionalFormatting sqref="B14:B15">
    <cfRule type="expression" dxfId="5" priority="37">
      <formula>B15="営業予定日"</formula>
    </cfRule>
  </conditionalFormatting>
  <conditionalFormatting sqref="C14:C15">
    <cfRule type="expression" dxfId="4" priority="38">
      <formula>C15="営業予定日"</formula>
    </cfRule>
  </conditionalFormatting>
  <conditionalFormatting sqref="D14:D15">
    <cfRule type="expression" dxfId="3" priority="39">
      <formula>D15="営業予定日"</formula>
    </cfRule>
  </conditionalFormatting>
  <conditionalFormatting sqref="E14:E15">
    <cfRule type="expression" dxfId="2" priority="40">
      <formula>E15="営業予定日"</formula>
    </cfRule>
  </conditionalFormatting>
  <conditionalFormatting sqref="F14:F15">
    <cfRule type="expression" dxfId="1" priority="41">
      <formula>F15="営業予定日"</formula>
    </cfRule>
  </conditionalFormatting>
  <conditionalFormatting sqref="G14:G15">
    <cfRule type="expression" dxfId="0" priority="42">
      <formula>G15="営業予定日"</formula>
    </cfRule>
  </conditionalFormatting>
  <dataValidations count="1">
    <dataValidation type="list" allowBlank="1" sqref="A5 A7 A9 A11 A13 A15 B5 B7 B9 B11 B13 B15 C5 C7 C9 C11 C13 C15 D5 D7 D9 D11 D13 D15 E5 E7 E9 E11 E13 E15 F5 F7 F9 F11 F13 F15 G5 G7 G9 G11 G13 G15" xr:uid="{00000000-0002-0000-0000-000000000000}">
      <formula1>"営業予定日"</formula1>
    </dataValidation>
  </dataValidations>
  <pageMargins left="0.75" right="0.75" top="1" bottom="1" header="0.5" footer="0.5"/>
  <pageSetup paperSize="9" scale="88"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営業日カレンダー</vt:lpstr>
      <vt:lpstr>営業日カレンダー!Print_Area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牛垣　翔</cp:lastModifiedBy>
  <dcterms:created xsi:type="dcterms:W3CDTF">2026-08-26T09:45:15Z</dcterms:created>
  <dcterms:modified xsi:type="dcterms:W3CDTF">2026-08-31T09:31:00Z</dcterms:modified>
</cp:coreProperties>
</file>